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yndf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" l="1"/>
  <c r="B95" i="1"/>
  <c r="B87" i="1"/>
  <c r="B78" i="1"/>
  <c r="B80" i="1" s="1"/>
  <c r="B71" i="1"/>
  <c r="B58" i="1"/>
  <c r="B57" i="1"/>
  <c r="B33" i="1"/>
  <c r="B36" i="1" s="1"/>
  <c r="B27" i="1"/>
  <c r="B17" i="1"/>
  <c r="B19" i="1" s="1"/>
  <c r="B10" i="1"/>
  <c r="B59" i="1" l="1"/>
  <c r="B51" i="1"/>
  <c r="B117" i="1"/>
</calcChain>
</file>

<file path=xl/sharedStrings.xml><?xml version="1.0" encoding="utf-8"?>
<sst xmlns="http://schemas.openxmlformats.org/spreadsheetml/2006/main" count="179" uniqueCount="53">
  <si>
    <t>Office of the Auditor-General</t>
  </si>
  <si>
    <t xml:space="preserve">Auditor-General John Ryan </t>
  </si>
  <si>
    <t xml:space="preserve">                                    Period: 01 January 20 - 30 June 20</t>
  </si>
  <si>
    <t>Domestic Travel</t>
  </si>
  <si>
    <t xml:space="preserve"> </t>
  </si>
  <si>
    <t>Date</t>
  </si>
  <si>
    <t>Amount (NZ$)</t>
  </si>
  <si>
    <t>Type and purpose</t>
  </si>
  <si>
    <t>01/01/20 to 30/06/20</t>
  </si>
  <si>
    <t>Domestic flights for client visits, meetings, regional staff visits</t>
  </si>
  <si>
    <t>Domestic accommodation &amp; meals for client visits, meetings, regional staff visits</t>
  </si>
  <si>
    <t xml:space="preserve">Domestic car hire, taxis and other travel for client visits, meetings, regional staff visits </t>
  </si>
  <si>
    <t xml:space="preserve"> (other travel parking charges, shuttles etc.)</t>
  </si>
  <si>
    <t xml:space="preserve">Total Domestic travel expenses </t>
  </si>
  <si>
    <t>International travel</t>
  </si>
  <si>
    <t>22/03/20 - 23/03/20</t>
  </si>
  <si>
    <t xml:space="preserve">IMPACT Conference registration fee cancelled </t>
  </si>
  <si>
    <t>IMPACT Conference</t>
  </si>
  <si>
    <t xml:space="preserve">Total International travel expenses </t>
  </si>
  <si>
    <t>Hospitality provided</t>
  </si>
  <si>
    <t xml:space="preserve">Farewell long serving employee 83 attendees </t>
  </si>
  <si>
    <t xml:space="preserve">Total hospitality expenses </t>
  </si>
  <si>
    <t>Other</t>
  </si>
  <si>
    <t>Auditor-General's Prize Govt Accounting &amp; Finance</t>
  </si>
  <si>
    <t/>
  </si>
  <si>
    <t>16/07/20 - 17/07/20</t>
  </si>
  <si>
    <t>LGNZ conference registration fee. Postponed</t>
  </si>
  <si>
    <t>Total other - Expenses</t>
  </si>
  <si>
    <t>Gifts &amp; Hospitality accepted (over $100 in estimated value)</t>
  </si>
  <si>
    <t>To include such items as meals, tickets to events, gifts from overseas counterparts, travel or accommodation (including that accepted by immediate family members).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</si>
  <si>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</si>
  <si>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</si>
  <si>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</si>
  <si>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</si>
  <si>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</si>
  <si>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</si>
  <si>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</si>
  <si>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Auditor-General total for disclosure (includes gifts)</t>
  </si>
  <si>
    <t>John Ryan as Secretary General for PASAI</t>
  </si>
  <si>
    <t>Secretary General of the Pacific Association of Supreme Audit Institutions (PASAI) - Donor funded</t>
  </si>
  <si>
    <t>13/01/20 - 14/01/20</t>
  </si>
  <si>
    <t>PASAI CE Recruitment - Travel, accommodation, meals</t>
  </si>
  <si>
    <t>26/02/20 - 28/02/20</t>
  </si>
  <si>
    <t>PASAI Governing Board meeting - Travel, accommodation, meals</t>
  </si>
  <si>
    <t>PASAI total</t>
  </si>
  <si>
    <t>Deputy Auditor-General Greg Schollum</t>
  </si>
  <si>
    <t>22/03/20 - 26/3/20</t>
  </si>
  <si>
    <t>IMPACT conference and ACAG cancelled. Registration, booking fees and exchange rates</t>
  </si>
  <si>
    <t xml:space="preserve">IMPACT conference and ACAG </t>
  </si>
  <si>
    <t xml:space="preserve">                                    Period: 01 July 19 - 31 December 19</t>
  </si>
  <si>
    <t>Greg Schollum Acting as Secretary General for PASAI</t>
  </si>
  <si>
    <t xml:space="preserve">Pacific Association of Supreme Audit Institutions (PASAI) - Donor funding </t>
  </si>
  <si>
    <t>Overall total for disclosure (includes gifts)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</si>
</sst>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\(#,##0\)"/>
    <numFmt numFmtId="166" formatCode="dd/mm/yy;@"/>
    <numFmt numFmtId="167" formatCode="d/mm/yy;@"/>
    <numFmt numFmtId="168" formatCode="_-&quot;$&quot;* #,##0_-;\-&quot;$&quot;* #,##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w Cen MT Mi"/>
      <family val="2"/>
    </font>
    <font>
      <i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i/>
      <sz val="12"/>
      <color indexed="8"/>
      <name val="Calibri"/>
      <family val="2"/>
      <scheme val="minor"/>
    </font>
    <font>
      <sz val="11"/>
      <color indexed="8"/>
      <name val="Two cent mi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wo cent mi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9" fillId="0" borderId="0">
      <alignment vertical="top"/>
    </xf>
    <xf numFmtId="0" fontId="20" fillId="0" borderId="0"/>
  </cellStyleXfs>
  <cellXfs count="21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0" borderId="0" xfId="0" applyFill="1"/>
    <xf numFmtId="0" fontId="0" fillId="3" borderId="0" xfId="0" applyFill="1" applyBorder="1"/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0" fillId="3" borderId="0" xfId="0" applyFill="1"/>
    <xf numFmtId="0" fontId="5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right" vertical="top" wrapText="1"/>
    </xf>
    <xf numFmtId="0" fontId="6" fillId="3" borderId="6" xfId="0" applyFont="1" applyFill="1" applyBorder="1" applyAlignment="1">
      <alignment horizontal="righ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right" vertical="top" wrapText="1"/>
    </xf>
    <xf numFmtId="0" fontId="7" fillId="2" borderId="9" xfId="0" applyFont="1" applyFill="1" applyBorder="1" applyAlignment="1">
      <alignment vertical="top" wrapText="1"/>
    </xf>
    <xf numFmtId="0" fontId="0" fillId="0" borderId="0" xfId="0" applyFont="1" applyFill="1"/>
    <xf numFmtId="0" fontId="0" fillId="3" borderId="0" xfId="0" applyFont="1" applyFill="1" applyBorder="1"/>
    <xf numFmtId="0" fontId="8" fillId="2" borderId="10" xfId="0" applyFont="1" applyFill="1" applyBorder="1" applyAlignment="1"/>
    <xf numFmtId="164" fontId="8" fillId="2" borderId="0" xfId="1" applyNumberFormat="1" applyFont="1" applyFill="1" applyBorder="1" applyAlignment="1"/>
    <xf numFmtId="0" fontId="8" fillId="2" borderId="11" xfId="0" applyFont="1" applyFill="1" applyBorder="1" applyAlignment="1"/>
    <xf numFmtId="0" fontId="0" fillId="0" borderId="0" xfId="3" applyNumberFormat="1" applyFont="1" applyFill="1" applyBorder="1" applyAlignment="1">
      <alignment vertical="top"/>
    </xf>
    <xf numFmtId="0" fontId="0" fillId="3" borderId="0" xfId="0" applyFont="1" applyFill="1" applyBorder="1" applyAlignment="1"/>
    <xf numFmtId="43" fontId="8" fillId="2" borderId="0" xfId="1" applyFont="1" applyFill="1" applyBorder="1" applyAlignment="1"/>
    <xf numFmtId="0" fontId="0" fillId="0" borderId="0" xfId="0" applyFont="1" applyFill="1" applyAlignment="1"/>
    <xf numFmtId="14" fontId="8" fillId="2" borderId="10" xfId="0" applyNumberFormat="1" applyFont="1" applyFill="1" applyBorder="1" applyAlignment="1">
      <alignment vertical="top"/>
    </xf>
    <xf numFmtId="0" fontId="10" fillId="2" borderId="11" xfId="0" applyFont="1" applyFill="1" applyBorder="1" applyAlignment="1"/>
    <xf numFmtId="14" fontId="11" fillId="2" borderId="10" xfId="0" applyNumberFormat="1" applyFont="1" applyFill="1" applyBorder="1" applyAlignment="1">
      <alignment vertical="top"/>
    </xf>
    <xf numFmtId="164" fontId="11" fillId="2" borderId="0" xfId="1" applyNumberFormat="1" applyFont="1" applyFill="1" applyBorder="1" applyAlignment="1"/>
    <xf numFmtId="0" fontId="12" fillId="2" borderId="11" xfId="0" applyFont="1" applyFill="1" applyBorder="1" applyAlignment="1"/>
    <xf numFmtId="0" fontId="13" fillId="0" borderId="0" xfId="0" applyFont="1" applyFill="1" applyAlignment="1"/>
    <xf numFmtId="0" fontId="13" fillId="3" borderId="0" xfId="0" applyFont="1" applyFill="1" applyBorder="1" applyAlignment="1"/>
    <xf numFmtId="14" fontId="8" fillId="2" borderId="10" xfId="0" applyNumberFormat="1" applyFont="1" applyFill="1" applyBorder="1" applyAlignment="1">
      <alignment vertical="top" wrapText="1"/>
    </xf>
    <xf numFmtId="164" fontId="5" fillId="2" borderId="0" xfId="1" applyNumberFormat="1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164" fontId="0" fillId="0" borderId="0" xfId="0" applyNumberFormat="1" applyFont="1" applyFill="1"/>
    <xf numFmtId="0" fontId="5" fillId="5" borderId="1" xfId="0" applyFont="1" applyFill="1" applyBorder="1" applyAlignment="1">
      <alignment vertical="top" wrapText="1"/>
    </xf>
    <xf numFmtId="0" fontId="5" fillId="5" borderId="2" xfId="0" applyFont="1" applyFill="1" applyBorder="1" applyAlignment="1">
      <alignment horizontal="right" vertical="top" wrapText="1"/>
    </xf>
    <xf numFmtId="0" fontId="6" fillId="5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66" fontId="0" fillId="0" borderId="4" xfId="0" applyNumberFormat="1" applyFont="1" applyFill="1" applyBorder="1" applyAlignment="1">
      <alignment horizontal="left"/>
    </xf>
    <xf numFmtId="164" fontId="0" fillId="6" borderId="5" xfId="1" applyNumberFormat="1" applyFont="1" applyFill="1" applyBorder="1" applyAlignment="1">
      <alignment horizontal="right"/>
    </xf>
    <xf numFmtId="49" fontId="0" fillId="0" borderId="6" xfId="0" applyNumberFormat="1" applyFont="1" applyFill="1" applyBorder="1"/>
    <xf numFmtId="0" fontId="13" fillId="0" borderId="0" xfId="3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4" fontId="14" fillId="6" borderId="11" xfId="0" applyNumberFormat="1" applyFont="1" applyFill="1" applyBorder="1" applyAlignment="1">
      <alignment horizontal="left"/>
    </xf>
    <xf numFmtId="166" fontId="0" fillId="3" borderId="10" xfId="0" applyNumberFormat="1" applyFont="1" applyFill="1" applyBorder="1" applyAlignment="1">
      <alignment horizontal="left"/>
    </xf>
    <xf numFmtId="4" fontId="0" fillId="3" borderId="0" xfId="0" applyNumberFormat="1" applyFont="1" applyFill="1" applyBorder="1" applyAlignment="1">
      <alignment horizontal="right"/>
    </xf>
    <xf numFmtId="4" fontId="0" fillId="3" borderId="11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15" fillId="0" borderId="9" xfId="3" applyNumberFormat="1" applyFont="1" applyBorder="1" applyAlignment="1">
      <alignment vertical="top" wrapText="1"/>
    </xf>
    <xf numFmtId="0" fontId="5" fillId="5" borderId="1" xfId="0" applyFont="1" applyFill="1" applyBorder="1" applyAlignment="1">
      <alignment wrapText="1"/>
    </xf>
    <xf numFmtId="0" fontId="5" fillId="5" borderId="2" xfId="0" applyFont="1" applyFill="1" applyBorder="1" applyAlignment="1">
      <alignment horizontal="right" wrapText="1"/>
    </xf>
    <xf numFmtId="0" fontId="6" fillId="5" borderId="3" xfId="0" applyFont="1" applyFill="1" applyBorder="1" applyAlignment="1">
      <alignment wrapText="1"/>
    </xf>
    <xf numFmtId="0" fontId="0" fillId="3" borderId="0" xfId="0" applyFill="1" applyBorder="1" applyAlignment="1"/>
    <xf numFmtId="0" fontId="16" fillId="3" borderId="5" xfId="0" applyFont="1" applyFill="1" applyBorder="1" applyAlignment="1">
      <alignment horizontal="right" vertical="top" wrapText="1"/>
    </xf>
    <xf numFmtId="0" fontId="16" fillId="3" borderId="6" xfId="0" applyFont="1" applyFill="1" applyBorder="1" applyAlignment="1">
      <alignment horizontal="right" vertical="top" wrapText="1"/>
    </xf>
    <xf numFmtId="0" fontId="0" fillId="3" borderId="0" xfId="0" applyFont="1" applyFill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vertical="top" wrapText="1"/>
    </xf>
    <xf numFmtId="0" fontId="0" fillId="0" borderId="0" xfId="0" applyFont="1" applyFill="1" applyBorder="1"/>
    <xf numFmtId="167" fontId="0" fillId="6" borderId="10" xfId="0" quotePrefix="1" applyNumberFormat="1" applyFont="1" applyFill="1" applyBorder="1" applyAlignment="1">
      <alignment horizontal="left"/>
    </xf>
    <xf numFmtId="164" fontId="8" fillId="2" borderId="0" xfId="1" applyNumberFormat="1" applyFont="1" applyFill="1" applyBorder="1" applyAlignment="1">
      <alignment horizontal="right" vertical="top" wrapText="1"/>
    </xf>
    <xf numFmtId="49" fontId="0" fillId="3" borderId="6" xfId="0" applyNumberFormat="1" applyFont="1" applyFill="1" applyBorder="1" applyAlignment="1"/>
    <xf numFmtId="14" fontId="17" fillId="2" borderId="7" xfId="0" applyNumberFormat="1" applyFont="1" applyFill="1" applyBorder="1" applyAlignment="1">
      <alignment horizontal="left" wrapText="1"/>
    </xf>
    <xf numFmtId="164" fontId="18" fillId="2" borderId="8" xfId="1" applyNumberFormat="1" applyFont="1" applyFill="1" applyBorder="1" applyAlignment="1">
      <alignment horizontal="right" wrapText="1"/>
    </xf>
    <xf numFmtId="0" fontId="17" fillId="2" borderId="9" xfId="0" applyFont="1" applyFill="1" applyBorder="1" applyAlignment="1">
      <alignment wrapText="1"/>
    </xf>
    <xf numFmtId="0" fontId="6" fillId="5" borderId="1" xfId="0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167" fontId="1" fillId="0" borderId="4" xfId="0" applyNumberFormat="1" applyFont="1" applyFill="1" applyBorder="1" applyAlignment="1">
      <alignment horizontal="left"/>
    </xf>
    <xf numFmtId="164" fontId="20" fillId="3" borderId="5" xfId="1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/>
    <xf numFmtId="2" fontId="20" fillId="0" borderId="10" xfId="0" applyNumberFormat="1" applyFont="1" applyFill="1" applyBorder="1"/>
    <xf numFmtId="49" fontId="1" fillId="3" borderId="0" xfId="0" applyNumberFormat="1" applyFont="1" applyFill="1" applyBorder="1"/>
    <xf numFmtId="49" fontId="0" fillId="3" borderId="0" xfId="0" applyNumberFormat="1" applyFont="1" applyFill="1" applyBorder="1"/>
    <xf numFmtId="166" fontId="0" fillId="0" borderId="10" xfId="0" applyNumberFormat="1" applyFont="1" applyFill="1" applyBorder="1" applyAlignment="1">
      <alignment horizontal="left"/>
    </xf>
    <xf numFmtId="164" fontId="20" fillId="3" borderId="0" xfId="1" applyNumberFormat="1" applyFont="1" applyFill="1" applyBorder="1" applyAlignment="1">
      <alignment horizontal="right" wrapText="1"/>
    </xf>
    <xf numFmtId="49" fontId="20" fillId="0" borderId="0" xfId="0" applyNumberFormat="1" applyFont="1" applyFill="1" applyBorder="1"/>
    <xf numFmtId="0" fontId="7" fillId="0" borderId="10" xfId="0" applyFont="1" applyFill="1" applyBorder="1" applyAlignment="1">
      <alignment vertical="top" wrapText="1"/>
    </xf>
    <xf numFmtId="0" fontId="13" fillId="0" borderId="10" xfId="0" applyFont="1" applyFill="1" applyBorder="1" applyAlignment="1"/>
    <xf numFmtId="164" fontId="13" fillId="3" borderId="0" xfId="0" applyNumberFormat="1" applyFont="1" applyFill="1" applyBorder="1" applyAlignment="1"/>
    <xf numFmtId="166" fontId="20" fillId="2" borderId="7" xfId="0" applyNumberFormat="1" applyFont="1" applyFill="1" applyBorder="1" applyAlignment="1">
      <alignment horizontal="left"/>
    </xf>
    <xf numFmtId="164" fontId="21" fillId="2" borderId="8" xfId="1" applyNumberFormat="1" applyFont="1" applyFill="1" applyBorder="1" applyAlignment="1"/>
    <xf numFmtId="0" fontId="20" fillId="2" borderId="8" xfId="0" applyFont="1" applyFill="1" applyBorder="1"/>
    <xf numFmtId="0" fontId="20" fillId="0" borderId="10" xfId="3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justify" vertical="top" wrapText="1"/>
    </xf>
    <xf numFmtId="0" fontId="22" fillId="5" borderId="3" xfId="0" applyFont="1" applyFill="1" applyBorder="1" applyAlignment="1">
      <alignment vertical="top"/>
    </xf>
    <xf numFmtId="0" fontId="22" fillId="0" borderId="0" xfId="0" applyFont="1" applyFill="1" applyBorder="1" applyAlignment="1">
      <alignment vertical="top" wrapText="1"/>
    </xf>
    <xf numFmtId="0" fontId="22" fillId="3" borderId="0" xfId="0" applyFont="1" applyFill="1" applyBorder="1"/>
    <xf numFmtId="0" fontId="6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right" vertical="top" wrapText="1"/>
    </xf>
    <xf numFmtId="0" fontId="22" fillId="3" borderId="0" xfId="0" applyFont="1" applyFill="1" applyBorder="1" applyAlignment="1">
      <alignment vertical="top"/>
    </xf>
    <xf numFmtId="0" fontId="22" fillId="3" borderId="0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justify" vertical="top"/>
    </xf>
    <xf numFmtId="0" fontId="0" fillId="2" borderId="2" xfId="0" applyFont="1" applyFill="1" applyBorder="1" applyAlignment="1">
      <alignment vertical="top"/>
    </xf>
    <xf numFmtId="0" fontId="0" fillId="2" borderId="3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14" fontId="23" fillId="2" borderId="10" xfId="0" quotePrefix="1" applyNumberFormat="1" applyFont="1" applyFill="1" applyBorder="1" applyAlignment="1">
      <alignment wrapText="1"/>
    </xf>
    <xf numFmtId="0" fontId="23" fillId="2" borderId="0" xfId="0" applyFont="1" applyFill="1" applyBorder="1" applyAlignment="1">
      <alignment wrapText="1"/>
    </xf>
    <xf numFmtId="6" fontId="23" fillId="2" borderId="11" xfId="0" applyNumberFormat="1" applyFont="1" applyFill="1" applyBorder="1" applyAlignment="1">
      <alignment horizontal="left" wrapText="1"/>
    </xf>
    <xf numFmtId="14" fontId="23" fillId="2" borderId="7" xfId="0" quotePrefix="1" applyNumberFormat="1" applyFont="1" applyFill="1" applyBorder="1" applyAlignment="1">
      <alignment horizontal="left" vertical="top" wrapText="1"/>
    </xf>
    <xf numFmtId="0" fontId="23" fillId="2" borderId="8" xfId="0" applyFont="1" applyFill="1" applyBorder="1" applyAlignment="1">
      <alignment vertical="top" wrapText="1"/>
    </xf>
    <xf numFmtId="168" fontId="23" fillId="2" borderId="9" xfId="2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167" fontId="23" fillId="2" borderId="7" xfId="0" applyNumberFormat="1" applyFont="1" applyFill="1" applyBorder="1" applyAlignment="1">
      <alignment horizontal="left" wrapText="1"/>
    </xf>
    <xf numFmtId="0" fontId="23" fillId="2" borderId="8" xfId="0" applyFont="1" applyFill="1" applyBorder="1" applyAlignment="1"/>
    <xf numFmtId="44" fontId="23" fillId="2" borderId="9" xfId="2" applyNumberFormat="1" applyFont="1" applyFill="1" applyBorder="1" applyAlignment="1">
      <alignment horizontal="left" wrapText="1"/>
    </xf>
    <xf numFmtId="167" fontId="23" fillId="2" borderId="0" xfId="0" applyNumberFormat="1" applyFont="1" applyFill="1" applyBorder="1" applyAlignment="1">
      <alignment horizontal="left" wrapText="1"/>
    </xf>
    <xf numFmtId="168" fontId="5" fillId="3" borderId="0" xfId="2" applyNumberFormat="1" applyFont="1" applyFill="1" applyBorder="1" applyAlignment="1">
      <alignment horizontal="right" wrapText="1"/>
    </xf>
    <xf numFmtId="0" fontId="18" fillId="3" borderId="0" xfId="0" applyFont="1" applyFill="1" applyBorder="1" applyAlignment="1"/>
    <xf numFmtId="44" fontId="23" fillId="2" borderId="0" xfId="2" applyNumberFormat="1" applyFont="1" applyFill="1" applyBorder="1" applyAlignment="1">
      <alignment horizontal="left" wrapText="1"/>
    </xf>
    <xf numFmtId="0" fontId="23" fillId="2" borderId="0" xfId="0" applyFont="1" applyFill="1" applyBorder="1" applyAlignment="1"/>
    <xf numFmtId="167" fontId="18" fillId="3" borderId="4" xfId="0" applyNumberFormat="1" applyFont="1" applyFill="1" applyBorder="1" applyAlignment="1"/>
    <xf numFmtId="167" fontId="24" fillId="3" borderId="5" xfId="0" applyNumberFormat="1" applyFont="1" applyFill="1" applyBorder="1" applyAlignment="1">
      <alignment wrapText="1"/>
    </xf>
    <xf numFmtId="167" fontId="24" fillId="3" borderId="6" xfId="0" applyNumberFormat="1" applyFont="1" applyFill="1" applyBorder="1" applyAlignment="1">
      <alignment wrapText="1"/>
    </xf>
    <xf numFmtId="167" fontId="24" fillId="3" borderId="0" xfId="0" applyNumberFormat="1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center" wrapText="1"/>
    </xf>
    <xf numFmtId="14" fontId="0" fillId="3" borderId="4" xfId="0" applyNumberFormat="1" applyFont="1" applyFill="1" applyBorder="1" applyAlignment="1">
      <alignment horizontal="left"/>
    </xf>
    <xf numFmtId="3" fontId="1" fillId="3" borderId="5" xfId="0" applyNumberFormat="1" applyFont="1" applyFill="1" applyBorder="1"/>
    <xf numFmtId="49" fontId="0" fillId="6" borderId="6" xfId="0" applyNumberFormat="1" applyFont="1" applyFill="1" applyBorder="1"/>
    <xf numFmtId="14" fontId="0" fillId="6" borderId="7" xfId="0" applyNumberFormat="1" applyFont="1" applyFill="1" applyBorder="1" applyAlignment="1">
      <alignment horizontal="left"/>
    </xf>
    <xf numFmtId="3" fontId="1" fillId="6" borderId="8" xfId="0" applyNumberFormat="1" applyFont="1" applyFill="1" applyBorder="1"/>
    <xf numFmtId="49" fontId="0" fillId="6" borderId="9" xfId="0" applyNumberFormat="1" applyFont="1" applyFill="1" applyBorder="1"/>
    <xf numFmtId="167" fontId="0" fillId="6" borderId="0" xfId="0" quotePrefix="1" applyNumberFormat="1" applyFont="1" applyFill="1" applyBorder="1" applyAlignment="1">
      <alignment horizontal="left"/>
    </xf>
    <xf numFmtId="168" fontId="18" fillId="6" borderId="0" xfId="4" applyNumberFormat="1" applyFont="1" applyFill="1" applyBorder="1"/>
    <xf numFmtId="0" fontId="5" fillId="2" borderId="0" xfId="0" applyFont="1" applyFill="1" applyBorder="1" applyAlignment="1">
      <alignment wrapText="1"/>
    </xf>
    <xf numFmtId="0" fontId="0" fillId="0" borderId="0" xfId="0" applyFill="1" applyBorder="1"/>
    <xf numFmtId="0" fontId="13" fillId="3" borderId="0" xfId="0" applyFont="1" applyFill="1" applyBorder="1"/>
    <xf numFmtId="44" fontId="13" fillId="3" borderId="0" xfId="0" applyNumberFormat="1" applyFont="1" applyFill="1" applyBorder="1"/>
    <xf numFmtId="0" fontId="0" fillId="2" borderId="0" xfId="0" applyFont="1" applyFill="1" applyBorder="1" applyAlignment="1">
      <alignment wrapText="1"/>
    </xf>
    <xf numFmtId="0" fontId="0" fillId="2" borderId="0" xfId="0" applyFont="1" applyFill="1"/>
    <xf numFmtId="167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Font="1" applyAlignment="1"/>
    <xf numFmtId="166" fontId="0" fillId="3" borderId="0" xfId="0" applyNumberFormat="1" applyFill="1" applyBorder="1" applyAlignment="1">
      <alignment horizontal="left"/>
    </xf>
    <xf numFmtId="0" fontId="25" fillId="3" borderId="0" xfId="0" applyFont="1" applyFill="1" applyBorder="1" applyAlignment="1"/>
    <xf numFmtId="0" fontId="5" fillId="5" borderId="1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168" fontId="8" fillId="2" borderId="0" xfId="2" applyNumberFormat="1" applyFont="1" applyFill="1" applyBorder="1" applyAlignment="1"/>
    <xf numFmtId="168" fontId="11" fillId="2" borderId="0" xfId="2" applyNumberFormat="1" applyFont="1" applyFill="1" applyBorder="1" applyAlignment="1"/>
    <xf numFmtId="168" fontId="5" fillId="2" borderId="0" xfId="2" applyNumberFormat="1" applyFont="1" applyFill="1" applyBorder="1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3" fontId="1" fillId="3" borderId="0" xfId="0" applyNumberFormat="1" applyFont="1" applyFill="1" applyBorder="1"/>
    <xf numFmtId="49" fontId="0" fillId="0" borderId="11" xfId="0" applyNumberFormat="1" applyFont="1" applyFill="1" applyBorder="1"/>
    <xf numFmtId="4" fontId="2" fillId="6" borderId="0" xfId="0" applyNumberFormat="1" applyFont="1" applyFill="1" applyBorder="1" applyAlignment="1">
      <alignment horizontal="right"/>
    </xf>
    <xf numFmtId="3" fontId="3" fillId="3" borderId="0" xfId="0" applyNumberFormat="1" applyFont="1" applyFill="1" applyBorder="1"/>
    <xf numFmtId="49" fontId="3" fillId="0" borderId="11" xfId="0" applyNumberFormat="1" applyFont="1" applyFill="1" applyBorder="1"/>
    <xf numFmtId="168" fontId="0" fillId="3" borderId="0" xfId="2" applyNumberFormat="1" applyFont="1" applyFill="1" applyBorder="1" applyAlignment="1">
      <alignment horizontal="right"/>
    </xf>
    <xf numFmtId="168" fontId="14" fillId="6" borderId="8" xfId="2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wrapText="1"/>
    </xf>
    <xf numFmtId="167" fontId="0" fillId="6" borderId="10" xfId="0" applyNumberFormat="1" applyFont="1" applyFill="1" applyBorder="1" applyAlignment="1">
      <alignment horizontal="left"/>
    </xf>
    <xf numFmtId="168" fontId="8" fillId="2" borderId="0" xfId="2" applyNumberFormat="1" applyFont="1" applyFill="1" applyBorder="1" applyAlignment="1">
      <alignment horizontal="right" vertical="top" wrapText="1"/>
    </xf>
    <xf numFmtId="49" fontId="0" fillId="6" borderId="11" xfId="0" applyNumberFormat="1" applyFont="1" applyFill="1" applyBorder="1"/>
    <xf numFmtId="168" fontId="3" fillId="2" borderId="8" xfId="2" applyNumberFormat="1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168" fontId="0" fillId="6" borderId="0" xfId="2" applyNumberFormat="1" applyFont="1" applyFill="1" applyBorder="1" applyAlignment="1">
      <alignment horizontal="right"/>
    </xf>
    <xf numFmtId="168" fontId="14" fillId="2" borderId="8" xfId="2" applyNumberFormat="1" applyFont="1" applyFill="1" applyBorder="1" applyAlignment="1"/>
    <xf numFmtId="0" fontId="20" fillId="2" borderId="9" xfId="0" applyFont="1" applyFill="1" applyBorder="1"/>
    <xf numFmtId="0" fontId="20" fillId="0" borderId="0" xfId="3" applyNumberFormat="1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justify" vertical="top" wrapText="1"/>
    </xf>
    <xf numFmtId="0" fontId="5" fillId="5" borderId="4" xfId="0" applyFont="1" applyFill="1" applyBorder="1" applyAlignment="1">
      <alignment horizontal="left" vertical="top" wrapText="1"/>
    </xf>
    <xf numFmtId="14" fontId="0" fillId="6" borderId="4" xfId="0" quotePrefix="1" applyNumberFormat="1" applyFont="1" applyFill="1" applyBorder="1" applyAlignment="1">
      <alignment horizontal="left"/>
    </xf>
    <xf numFmtId="168" fontId="1" fillId="6" borderId="5" xfId="2" applyNumberFormat="1" applyFont="1" applyFill="1" applyBorder="1"/>
    <xf numFmtId="49" fontId="20" fillId="6" borderId="6" xfId="4" applyNumberFormat="1" applyFont="1" applyFill="1" applyBorder="1"/>
    <xf numFmtId="44" fontId="0" fillId="6" borderId="0" xfId="2" applyFont="1" applyFill="1" applyBorder="1"/>
    <xf numFmtId="49" fontId="0" fillId="6" borderId="11" xfId="4" applyNumberFormat="1" applyFont="1" applyFill="1" applyBorder="1"/>
    <xf numFmtId="167" fontId="0" fillId="6" borderId="7" xfId="0" quotePrefix="1" applyNumberFormat="1" applyFont="1" applyFill="1" applyBorder="1" applyAlignment="1">
      <alignment horizontal="left"/>
    </xf>
    <xf numFmtId="168" fontId="0" fillId="6" borderId="8" xfId="4" applyNumberFormat="1" applyFont="1" applyFill="1" applyBorder="1"/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7" borderId="3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justify" vertical="top"/>
    </xf>
    <xf numFmtId="0" fontId="10" fillId="2" borderId="3" xfId="0" applyFont="1" applyFill="1" applyBorder="1" applyAlignment="1">
      <alignment horizontal="justify" vertical="top"/>
    </xf>
    <xf numFmtId="44" fontId="23" fillId="2" borderId="9" xfId="2" applyFont="1" applyFill="1" applyBorder="1" applyAlignment="1">
      <alignment horizontal="left" vertical="top" wrapText="1"/>
    </xf>
    <xf numFmtId="44" fontId="23" fillId="2" borderId="9" xfId="2" applyFont="1" applyFill="1" applyBorder="1" applyAlignment="1">
      <alignment horizontal="left" wrapText="1"/>
    </xf>
    <xf numFmtId="0" fontId="0" fillId="0" borderId="0" xfId="0" applyFont="1" applyBorder="1"/>
    <xf numFmtId="164" fontId="5" fillId="2" borderId="0" xfId="1" applyNumberFormat="1" applyFont="1" applyFill="1" applyBorder="1" applyAlignment="1">
      <alignment horizontal="right" wrapText="1"/>
    </xf>
  </cellXfs>
  <cellStyles count="5">
    <cellStyle name="Audit NZ" xfId="3"/>
    <cellStyle name="Comma" xfId="1" builtinId="3"/>
    <cellStyle name="Currency" xfId="2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showGridLines="0" tabSelected="1" workbookViewId="0">
      <selection activeCell="B61" sqref="B61"/>
    </sheetView>
  </sheetViews>
  <sheetFormatPr defaultColWidth="9" defaultRowHeight="15"/>
  <cols>
    <col min="1" max="1" width="54.140625" customWidth="1"/>
    <col min="2" max="2" width="26.85546875" customWidth="1"/>
    <col min="3" max="3" width="78.42578125" customWidth="1"/>
    <col min="4" max="4" width="12.28515625" customWidth="1"/>
    <col min="5" max="34" width="9.140625" style="5" customWidth="1"/>
    <col min="35" max="16384" width="9" style="5"/>
  </cols>
  <sheetData>
    <row r="1" spans="1:4" ht="20.100000000000001" customHeight="1">
      <c r="A1" s="1" t="s">
        <v>0</v>
      </c>
      <c r="B1" s="2"/>
      <c r="C1" s="3"/>
      <c r="D1" s="4"/>
    </row>
    <row r="2" spans="1:4" ht="20.100000000000001" customHeight="1">
      <c r="A2" s="6" t="s">
        <v>1</v>
      </c>
      <c r="B2" s="7" t="s">
        <v>2</v>
      </c>
      <c r="C2" s="8"/>
      <c r="D2" s="9"/>
    </row>
    <row r="3" spans="1:4" ht="15.75">
      <c r="A3" s="10" t="s">
        <v>3</v>
      </c>
      <c r="B3" s="11" t="s">
        <v>4</v>
      </c>
      <c r="C3" s="12"/>
      <c r="D3" s="9"/>
    </row>
    <row r="4" spans="1:4" s="17" customFormat="1">
      <c r="A4" s="13" t="s">
        <v>5</v>
      </c>
      <c r="B4" s="14" t="s">
        <v>6</v>
      </c>
      <c r="C4" s="15" t="s">
        <v>7</v>
      </c>
      <c r="D4" s="16"/>
    </row>
    <row r="5" spans="1:4" s="22" customFormat="1">
      <c r="A5" s="18" t="s">
        <v>8</v>
      </c>
      <c r="B5" s="19">
        <v>91.85</v>
      </c>
      <c r="C5" s="20" t="s">
        <v>9</v>
      </c>
      <c r="D5" s="21"/>
    </row>
    <row r="6" spans="1:4" s="22" customFormat="1">
      <c r="A6" s="18" t="s">
        <v>8</v>
      </c>
      <c r="B6" s="23">
        <v>0</v>
      </c>
      <c r="C6" s="20" t="s">
        <v>10</v>
      </c>
      <c r="D6" s="24"/>
    </row>
    <row r="7" spans="1:4" s="22" customFormat="1">
      <c r="A7" s="18" t="s">
        <v>8</v>
      </c>
      <c r="B7" s="19">
        <v>13.48</v>
      </c>
      <c r="C7" s="20" t="s">
        <v>11</v>
      </c>
      <c r="D7" s="24"/>
    </row>
    <row r="8" spans="1:4" s="22" customFormat="1">
      <c r="A8" s="25"/>
      <c r="B8" s="19"/>
      <c r="C8" s="26" t="s">
        <v>12</v>
      </c>
      <c r="D8" s="24"/>
    </row>
    <row r="9" spans="1:4" s="31" customFormat="1" ht="8.1" customHeight="1">
      <c r="A9" s="27"/>
      <c r="B9" s="28"/>
      <c r="C9" s="29"/>
      <c r="D9" s="30"/>
    </row>
    <row r="10" spans="1:4" s="17" customFormat="1" ht="15.75">
      <c r="A10" s="32"/>
      <c r="B10" s="33">
        <f>SUM(B5:B9)</f>
        <v>105.33</v>
      </c>
      <c r="C10" s="34"/>
      <c r="D10" s="35"/>
    </row>
    <row r="11" spans="1:4" ht="15.75">
      <c r="A11" s="36" t="s">
        <v>13</v>
      </c>
      <c r="B11" s="37" t="s">
        <v>6</v>
      </c>
      <c r="C11" s="38"/>
      <c r="D11" s="4" t="s">
        <v>4</v>
      </c>
    </row>
    <row r="12" spans="1:4" ht="20.100000000000001" customHeight="1">
      <c r="A12" s="1" t="s">
        <v>0</v>
      </c>
      <c r="B12" s="2"/>
      <c r="C12" s="3"/>
      <c r="D12" s="4"/>
    </row>
    <row r="13" spans="1:4" ht="20.100000000000001" customHeight="1">
      <c r="A13" s="39" t="s">
        <v>1</v>
      </c>
      <c r="B13" s="40" t="s">
        <v>2</v>
      </c>
      <c r="C13" s="41"/>
      <c r="D13" s="9"/>
    </row>
    <row r="14" spans="1:4" ht="15.75">
      <c r="A14" s="10" t="s">
        <v>14</v>
      </c>
      <c r="B14" s="42"/>
      <c r="C14" s="43"/>
      <c r="D14" s="9"/>
    </row>
    <row r="15" spans="1:4" s="17" customFormat="1">
      <c r="A15" s="44" t="s">
        <v>5</v>
      </c>
      <c r="B15" s="14" t="s">
        <v>6</v>
      </c>
      <c r="C15" s="15" t="s">
        <v>7</v>
      </c>
      <c r="D15" s="16"/>
    </row>
    <row r="16" spans="1:4" s="31" customFormat="1">
      <c r="A16" s="45" t="s">
        <v>15</v>
      </c>
      <c r="B16" s="46">
        <v>4.0999999999999996</v>
      </c>
      <c r="C16" s="47" t="s">
        <v>16</v>
      </c>
      <c r="D16" s="48"/>
    </row>
    <row r="17" spans="1:5" ht="15.75">
      <c r="A17" s="49"/>
      <c r="B17" s="50">
        <f>SUM(B15:B16)</f>
        <v>4.0999999999999996</v>
      </c>
      <c r="C17" s="51" t="s">
        <v>17</v>
      </c>
      <c r="D17" s="4"/>
    </row>
    <row r="18" spans="1:5" s="31" customFormat="1" ht="15" customHeight="1">
      <c r="A18" s="52"/>
      <c r="B18" s="53"/>
      <c r="C18" s="54"/>
      <c r="D18" s="30"/>
    </row>
    <row r="19" spans="1:5" ht="15.75">
      <c r="A19" s="55"/>
      <c r="B19" s="56">
        <f>B17</f>
        <v>4.0999999999999996</v>
      </c>
      <c r="C19" s="57" t="s">
        <v>4</v>
      </c>
      <c r="D19" s="4"/>
    </row>
    <row r="20" spans="1:5" s="61" customFormat="1" ht="18" customHeight="1">
      <c r="A20" s="58" t="s">
        <v>18</v>
      </c>
      <c r="B20" s="59" t="s">
        <v>6</v>
      </c>
      <c r="C20" s="60"/>
      <c r="D20" s="30"/>
      <c r="E20" s="5"/>
    </row>
    <row r="21" spans="1:5" ht="20.100000000000001" customHeight="1">
      <c r="A21" s="1" t="s">
        <v>0</v>
      </c>
      <c r="B21" s="2"/>
      <c r="C21" s="3"/>
      <c r="D21" s="4"/>
    </row>
    <row r="22" spans="1:5" ht="20.100000000000001" customHeight="1">
      <c r="A22" s="39" t="s">
        <v>1</v>
      </c>
      <c r="B22" s="40" t="s">
        <v>2</v>
      </c>
      <c r="C22" s="41"/>
      <c r="D22" s="4"/>
    </row>
    <row r="23" spans="1:5" s="17" customFormat="1" ht="15.75">
      <c r="A23" s="10" t="s">
        <v>19</v>
      </c>
      <c r="B23" s="62" t="s">
        <v>4</v>
      </c>
      <c r="C23" s="63"/>
      <c r="D23" s="64"/>
    </row>
    <row r="24" spans="1:5" s="17" customFormat="1">
      <c r="A24" s="65" t="s">
        <v>5</v>
      </c>
      <c r="B24" s="66" t="s">
        <v>6</v>
      </c>
      <c r="C24" s="67" t="s">
        <v>7</v>
      </c>
      <c r="D24" s="68"/>
    </row>
    <row r="25" spans="1:5" s="17" customFormat="1">
      <c r="A25" s="69">
        <v>43861</v>
      </c>
      <c r="B25" s="70">
        <v>261.08</v>
      </c>
      <c r="C25" s="71" t="s">
        <v>20</v>
      </c>
      <c r="D25" s="68"/>
    </row>
    <row r="26" spans="1:5" s="31" customFormat="1" ht="8.1" customHeight="1">
      <c r="A26" s="27"/>
      <c r="B26" s="28"/>
      <c r="C26" s="29"/>
      <c r="D26" s="30"/>
    </row>
    <row r="27" spans="1:5" s="17" customFormat="1" ht="15.75">
      <c r="A27" s="72"/>
      <c r="B27" s="73">
        <f>SUM(B25:B26)</f>
        <v>261.08</v>
      </c>
      <c r="C27" s="74"/>
      <c r="D27" s="4"/>
    </row>
    <row r="28" spans="1:5" ht="15.75">
      <c r="A28" s="75" t="s">
        <v>21</v>
      </c>
      <c r="B28" s="37" t="s">
        <v>6</v>
      </c>
      <c r="C28" s="76"/>
      <c r="D28" s="4"/>
    </row>
    <row r="29" spans="1:5" ht="18.75">
      <c r="A29" s="1" t="s">
        <v>0</v>
      </c>
      <c r="B29" s="2"/>
      <c r="C29" s="3"/>
      <c r="D29" s="77"/>
    </row>
    <row r="30" spans="1:5" ht="15.75" customHeight="1">
      <c r="A30" s="39" t="s">
        <v>1</v>
      </c>
      <c r="B30" s="40" t="s">
        <v>2</v>
      </c>
      <c r="C30" s="41"/>
      <c r="D30" s="78"/>
    </row>
    <row r="31" spans="1:5" s="17" customFormat="1" ht="15.75" customHeight="1">
      <c r="A31" s="79" t="s">
        <v>22</v>
      </c>
      <c r="B31" s="11" t="s">
        <v>4</v>
      </c>
      <c r="C31" s="80"/>
      <c r="D31" s="81"/>
    </row>
    <row r="32" spans="1:5" s="17" customFormat="1">
      <c r="A32" s="13" t="s">
        <v>5</v>
      </c>
      <c r="B32" s="14" t="s">
        <v>6</v>
      </c>
      <c r="C32" s="15" t="s">
        <v>7</v>
      </c>
      <c r="D32" s="82"/>
    </row>
    <row r="33" spans="1:9">
      <c r="A33" s="83">
        <v>43890</v>
      </c>
      <c r="B33" s="84">
        <f>300+200</f>
        <v>500</v>
      </c>
      <c r="C33" s="85" t="s">
        <v>23</v>
      </c>
      <c r="D33" s="86" t="s">
        <v>4</v>
      </c>
      <c r="G33" s="87" t="s">
        <v>24</v>
      </c>
      <c r="H33" s="87" t="s">
        <v>24</v>
      </c>
      <c r="I33" s="88" t="s">
        <v>4</v>
      </c>
    </row>
    <row r="34" spans="1:9" s="17" customFormat="1">
      <c r="A34" s="89" t="s">
        <v>25</v>
      </c>
      <c r="B34" s="90">
        <v>1650.52</v>
      </c>
      <c r="C34" s="91" t="s">
        <v>26</v>
      </c>
      <c r="D34" s="92"/>
    </row>
    <row r="35" spans="1:9" s="31" customFormat="1">
      <c r="A35" s="27"/>
      <c r="B35" s="28"/>
      <c r="C35" s="88"/>
      <c r="D35" s="93"/>
      <c r="G35" s="94"/>
    </row>
    <row r="36" spans="1:9" s="17" customFormat="1" ht="15.75">
      <c r="A36" s="95"/>
      <c r="B36" s="96">
        <f>SUM(B33:B35)</f>
        <v>2150.52</v>
      </c>
      <c r="C36" s="97"/>
      <c r="D36" s="98"/>
    </row>
    <row r="37" spans="1:9" s="102" customFormat="1" ht="15.75">
      <c r="A37" s="99" t="s">
        <v>27</v>
      </c>
      <c r="B37" s="37" t="s">
        <v>6</v>
      </c>
      <c r="C37" s="100"/>
      <c r="D37" s="101"/>
    </row>
    <row r="38" spans="1:9" s="102" customFormat="1" ht="15.75">
      <c r="A38" s="103"/>
      <c r="B38" s="104"/>
      <c r="C38" s="105"/>
      <c r="D38" s="106"/>
    </row>
    <row r="39" spans="1:9" ht="18.75">
      <c r="A39" s="1" t="s">
        <v>0</v>
      </c>
      <c r="B39" s="2"/>
      <c r="C39" s="2"/>
      <c r="D39" s="3"/>
    </row>
    <row r="40" spans="1:9" ht="15.75" customHeight="1">
      <c r="A40" s="6" t="s">
        <v>1</v>
      </c>
      <c r="B40" s="107" t="s">
        <v>2</v>
      </c>
      <c r="C40" s="107"/>
      <c r="D40" s="108"/>
    </row>
    <row r="41" spans="1:9" s="17" customFormat="1" ht="15.95" customHeight="1">
      <c r="A41" s="109" t="s">
        <v>28</v>
      </c>
      <c r="B41" s="110"/>
      <c r="C41" s="110"/>
      <c r="D41" s="111"/>
    </row>
    <row r="42" spans="1:9" s="17" customFormat="1">
      <c r="A42" s="112" t="s">
        <v>29</v>
      </c>
      <c r="B42" s="113"/>
      <c r="C42" s="113"/>
      <c r="D42" s="114"/>
    </row>
    <row r="43" spans="1:9" s="17" customFormat="1" ht="15.95" customHeight="1">
      <c r="A43" s="115" t="s">
        <v>30</v>
      </c>
      <c r="B43" s="116"/>
      <c r="C43" s="116"/>
      <c r="D43" s="117"/>
    </row>
    <row r="44" spans="1:9" s="17" customFormat="1" ht="30">
      <c r="A44" s="118" t="s">
        <v>5</v>
      </c>
      <c r="B44" s="119" t="s">
        <v>31</v>
      </c>
      <c r="C44" s="119" t="s">
        <v>32</v>
      </c>
      <c r="D44" s="120" t="s">
        <v>33</v>
      </c>
    </row>
    <row r="45" spans="1:9">
      <c r="A45" s="121"/>
      <c r="B45" s="122"/>
      <c r="C45" s="122"/>
      <c r="D45" s="123"/>
    </row>
    <row r="46" spans="1:9">
      <c r="A46" s="124"/>
      <c r="B46" s="125"/>
      <c r="C46" s="125"/>
      <c r="D46" s="126">
        <v>0</v>
      </c>
    </row>
    <row r="47" spans="1:9" s="102" customFormat="1" ht="15.75">
      <c r="A47" s="109" t="s">
        <v>34</v>
      </c>
      <c r="B47" s="110"/>
      <c r="C47" s="110"/>
      <c r="D47" s="111"/>
    </row>
    <row r="48" spans="1:9" s="17" customFormat="1" ht="30">
      <c r="A48" s="127" t="s">
        <v>5</v>
      </c>
      <c r="B48" s="119" t="s">
        <v>31</v>
      </c>
      <c r="C48" s="119" t="s">
        <v>35</v>
      </c>
      <c r="D48" s="120" t="s">
        <v>36</v>
      </c>
    </row>
    <row r="49" spans="1:18" s="17" customFormat="1">
      <c r="A49" s="128"/>
      <c r="B49" s="129"/>
      <c r="C49" s="129"/>
      <c r="D49" s="130"/>
    </row>
    <row r="50" spans="1:18">
      <c r="A50" s="131" t="s">
        <v>4</v>
      </c>
      <c r="B50" s="132" t="s">
        <v>4</v>
      </c>
      <c r="C50" s="132" t="s">
        <v>4</v>
      </c>
      <c r="D50" s="133">
        <v>0</v>
      </c>
    </row>
    <row r="51" spans="1:18" ht="15.75">
      <c r="A51" s="134"/>
      <c r="B51" s="135">
        <f>B10+B19+B27+B36</f>
        <v>2521.0299999999997</v>
      </c>
      <c r="C51" s="136" t="s">
        <v>37</v>
      </c>
      <c r="D51" s="137"/>
    </row>
    <row r="52" spans="1:18">
      <c r="A52" s="134"/>
      <c r="B52" s="138"/>
      <c r="C52" s="138"/>
      <c r="D52" s="137"/>
    </row>
    <row r="53" spans="1:18" ht="18.75">
      <c r="A53" s="1" t="s">
        <v>0</v>
      </c>
      <c r="B53" s="2"/>
      <c r="C53" s="3"/>
      <c r="D53" s="4"/>
    </row>
    <row r="54" spans="1:18" ht="15.75" customHeight="1">
      <c r="A54" s="6" t="s">
        <v>38</v>
      </c>
      <c r="B54" s="7" t="s">
        <v>2</v>
      </c>
      <c r="C54" s="8"/>
      <c r="D54" s="4"/>
    </row>
    <row r="55" spans="1:18" ht="18.75" customHeight="1">
      <c r="A55" s="139" t="s">
        <v>39</v>
      </c>
      <c r="B55" s="140"/>
      <c r="C55" s="141"/>
      <c r="D55" s="142"/>
      <c r="E55" s="142"/>
      <c r="F55" s="142"/>
    </row>
    <row r="56" spans="1:18" s="17" customFormat="1">
      <c r="A56" s="143" t="s">
        <v>5</v>
      </c>
      <c r="B56" s="14" t="s">
        <v>6</v>
      </c>
      <c r="C56" s="15" t="s">
        <v>7</v>
      </c>
      <c r="D56" s="68"/>
    </row>
    <row r="57" spans="1:18" s="17" customFormat="1">
      <c r="A57" s="144" t="s">
        <v>40</v>
      </c>
      <c r="B57" s="145">
        <f>151.81+78.26+57.83+32.17+75.91+88.52</f>
        <v>484.5</v>
      </c>
      <c r="C57" s="146" t="s">
        <v>41</v>
      </c>
      <c r="D57" s="68"/>
    </row>
    <row r="58" spans="1:18" s="17" customFormat="1">
      <c r="A58" s="147" t="s">
        <v>42</v>
      </c>
      <c r="B58" s="148">
        <f>117.39+299.14+79.74+14.7+17.83+66.09+33.04+35.04+15.22+79.83</f>
        <v>758.02</v>
      </c>
      <c r="C58" s="149" t="s">
        <v>43</v>
      </c>
      <c r="D58" s="68"/>
    </row>
    <row r="59" spans="1:18" s="17" customFormat="1" ht="15.75">
      <c r="A59" s="150" t="s">
        <v>4</v>
      </c>
      <c r="B59" s="151">
        <f>SUM(B57:B58)</f>
        <v>1242.52</v>
      </c>
      <c r="C59" s="152" t="s">
        <v>44</v>
      </c>
      <c r="D59" s="153"/>
    </row>
    <row r="60" spans="1:18" s="154" customFormat="1" ht="12.75">
      <c r="A60" s="31" t="s">
        <v>4</v>
      </c>
      <c r="C60" s="155"/>
      <c r="D60" s="31"/>
    </row>
    <row r="61" spans="1:18" s="61" customFormat="1">
      <c r="A61" s="158"/>
      <c r="B61" s="158"/>
      <c r="C61" s="159"/>
      <c r="D61" s="160"/>
      <c r="K61" s="161"/>
      <c r="N61" s="162"/>
      <c r="O61" s="22"/>
      <c r="R61" s="22"/>
    </row>
    <row r="62" spans="1:18" ht="18.75">
      <c r="A62" s="1" t="s">
        <v>0</v>
      </c>
      <c r="B62" s="2"/>
      <c r="C62" s="3"/>
      <c r="D62" s="4"/>
    </row>
    <row r="63" spans="1:18" ht="20.100000000000001" customHeight="1">
      <c r="A63" s="163" t="s">
        <v>45</v>
      </c>
      <c r="B63" s="164" t="s">
        <v>2</v>
      </c>
      <c r="C63" s="165"/>
      <c r="D63" s="9"/>
    </row>
    <row r="64" spans="1:18" ht="15.75">
      <c r="A64" s="10" t="s">
        <v>3</v>
      </c>
      <c r="B64" s="11" t="s">
        <v>4</v>
      </c>
      <c r="C64" s="12"/>
      <c r="D64" s="5"/>
    </row>
    <row r="65" spans="1:4" s="17" customFormat="1">
      <c r="A65" s="44" t="s">
        <v>5</v>
      </c>
      <c r="B65" s="14" t="s">
        <v>6</v>
      </c>
      <c r="C65" s="15" t="s">
        <v>7</v>
      </c>
      <c r="D65" s="68"/>
    </row>
    <row r="66" spans="1:4" s="22" customFormat="1">
      <c r="A66" s="18" t="s">
        <v>8</v>
      </c>
      <c r="B66" s="166">
        <v>1183.1300000000001</v>
      </c>
      <c r="C66" s="20" t="s">
        <v>9</v>
      </c>
      <c r="D66" s="21"/>
    </row>
    <row r="67" spans="1:4" s="22" customFormat="1">
      <c r="A67" s="18" t="s">
        <v>8</v>
      </c>
      <c r="B67" s="166">
        <v>0</v>
      </c>
      <c r="C67" s="20" t="s">
        <v>10</v>
      </c>
      <c r="D67" s="24"/>
    </row>
    <row r="68" spans="1:4" s="22" customFormat="1">
      <c r="A68" s="18" t="s">
        <v>8</v>
      </c>
      <c r="B68" s="166">
        <v>494.25</v>
      </c>
      <c r="C68" s="20" t="s">
        <v>11</v>
      </c>
      <c r="D68" s="24"/>
    </row>
    <row r="69" spans="1:4" s="22" customFormat="1">
      <c r="A69" s="25"/>
      <c r="B69" s="166"/>
      <c r="C69" s="26" t="s">
        <v>12</v>
      </c>
      <c r="D69" s="24"/>
    </row>
    <row r="70" spans="1:4" s="31" customFormat="1" ht="8.1" customHeight="1">
      <c r="A70" s="27"/>
      <c r="B70" s="167"/>
      <c r="C70" s="29"/>
      <c r="D70" s="30"/>
    </row>
    <row r="71" spans="1:4" s="17" customFormat="1" ht="15.75">
      <c r="A71" s="32"/>
      <c r="B71" s="168">
        <f>SUM(B66:B70)</f>
        <v>1677.38</v>
      </c>
      <c r="C71" s="34"/>
      <c r="D71" s="35"/>
    </row>
    <row r="72" spans="1:4" ht="15.75">
      <c r="A72" s="36" t="s">
        <v>13</v>
      </c>
      <c r="B72" s="37" t="s">
        <v>6</v>
      </c>
      <c r="C72" s="38"/>
      <c r="D72" s="4"/>
    </row>
    <row r="73" spans="1:4" ht="18.75">
      <c r="A73" s="1" t="s">
        <v>0</v>
      </c>
      <c r="B73" s="2"/>
      <c r="C73" s="3"/>
      <c r="D73" s="4"/>
    </row>
    <row r="74" spans="1:4" ht="20.100000000000001" customHeight="1">
      <c r="A74" s="39" t="s">
        <v>45</v>
      </c>
      <c r="B74" s="40" t="s">
        <v>2</v>
      </c>
      <c r="C74" s="41"/>
      <c r="D74" s="9"/>
    </row>
    <row r="75" spans="1:4" ht="15.75">
      <c r="A75" s="169" t="s">
        <v>14</v>
      </c>
      <c r="B75" s="170" t="s">
        <v>4</v>
      </c>
      <c r="C75" s="171"/>
      <c r="D75" s="9"/>
    </row>
    <row r="76" spans="1:4" s="17" customFormat="1">
      <c r="A76" s="127" t="s">
        <v>5</v>
      </c>
      <c r="B76" s="172" t="s">
        <v>6</v>
      </c>
      <c r="C76" s="120" t="s">
        <v>7</v>
      </c>
      <c r="D76" s="16"/>
    </row>
    <row r="77" spans="1:4" s="31" customFormat="1">
      <c r="A77" s="89" t="s">
        <v>46</v>
      </c>
      <c r="B77" s="173">
        <v>109.21</v>
      </c>
      <c r="C77" s="174" t="s">
        <v>47</v>
      </c>
      <c r="D77" s="175"/>
    </row>
    <row r="78" spans="1:4" s="31" customFormat="1">
      <c r="A78" s="89" t="s">
        <v>4</v>
      </c>
      <c r="B78" s="176">
        <f>SUM(B77)</f>
        <v>109.21</v>
      </c>
      <c r="C78" s="177" t="s">
        <v>48</v>
      </c>
      <c r="D78" s="175"/>
    </row>
    <row r="79" spans="1:4" s="31" customFormat="1" ht="15" customHeight="1">
      <c r="A79" s="52"/>
      <c r="B79" s="178"/>
      <c r="C79" s="54"/>
      <c r="D79" s="30"/>
    </row>
    <row r="80" spans="1:4" ht="15.75">
      <c r="A80" s="55"/>
      <c r="B80" s="179">
        <f>SUM(B78)</f>
        <v>109.21</v>
      </c>
      <c r="C80" s="57" t="s">
        <v>4</v>
      </c>
      <c r="D80" s="4"/>
    </row>
    <row r="81" spans="1:7" s="61" customFormat="1" ht="18" customHeight="1">
      <c r="A81" s="180" t="s">
        <v>18</v>
      </c>
      <c r="B81" s="59" t="s">
        <v>6</v>
      </c>
      <c r="C81" s="60"/>
      <c r="D81" s="30"/>
      <c r="E81" s="5"/>
    </row>
    <row r="82" spans="1:7" ht="18.75">
      <c r="A82" s="1" t="s">
        <v>0</v>
      </c>
      <c r="B82" s="2"/>
      <c r="C82" s="3"/>
      <c r="D82" s="4"/>
    </row>
    <row r="83" spans="1:7" ht="20.100000000000001" customHeight="1">
      <c r="A83" s="39" t="s">
        <v>45</v>
      </c>
      <c r="B83" s="40" t="s">
        <v>49</v>
      </c>
      <c r="C83" s="41"/>
      <c r="D83" s="9"/>
    </row>
    <row r="84" spans="1:7" ht="15.75">
      <c r="A84" s="79" t="s">
        <v>19</v>
      </c>
      <c r="B84" s="11" t="s">
        <v>4</v>
      </c>
      <c r="C84" s="12"/>
      <c r="D84" s="9"/>
    </row>
    <row r="85" spans="1:7" s="17" customFormat="1">
      <c r="A85" s="65" t="s">
        <v>5</v>
      </c>
      <c r="B85" s="66" t="s">
        <v>6</v>
      </c>
      <c r="C85" s="67" t="s">
        <v>7</v>
      </c>
      <c r="D85" s="68"/>
    </row>
    <row r="86" spans="1:7" s="17" customFormat="1">
      <c r="A86" s="181" t="s">
        <v>4</v>
      </c>
      <c r="B86" s="182" t="s">
        <v>4</v>
      </c>
      <c r="C86" s="183" t="s">
        <v>4</v>
      </c>
      <c r="D86" s="68"/>
    </row>
    <row r="87" spans="1:7" s="17" customFormat="1">
      <c r="A87" s="72"/>
      <c r="B87" s="184">
        <f>SUM(B86:B86)</f>
        <v>0</v>
      </c>
      <c r="C87" s="74"/>
      <c r="D87" s="4"/>
    </row>
    <row r="88" spans="1:7" ht="15.75">
      <c r="A88" s="75" t="s">
        <v>21</v>
      </c>
      <c r="B88" s="37" t="s">
        <v>6</v>
      </c>
      <c r="C88" s="76"/>
      <c r="D88" s="4"/>
    </row>
    <row r="89" spans="1:7" ht="18.75">
      <c r="A89" s="1" t="s">
        <v>0</v>
      </c>
      <c r="B89" s="2"/>
      <c r="C89" s="3"/>
      <c r="D89" s="77"/>
    </row>
    <row r="90" spans="1:7" ht="20.100000000000001" customHeight="1">
      <c r="A90" s="39" t="s">
        <v>45</v>
      </c>
      <c r="B90" s="40" t="s">
        <v>2</v>
      </c>
      <c r="C90" s="41"/>
      <c r="D90" s="9"/>
    </row>
    <row r="91" spans="1:7" s="17" customFormat="1" ht="15.75" customHeight="1">
      <c r="A91" s="169" t="s">
        <v>22</v>
      </c>
      <c r="B91" s="170" t="s">
        <v>4</v>
      </c>
      <c r="C91" s="185"/>
      <c r="D91" s="81"/>
    </row>
    <row r="92" spans="1:7" s="17" customFormat="1">
      <c r="A92" s="186" t="s">
        <v>5</v>
      </c>
      <c r="B92" s="66" t="s">
        <v>6</v>
      </c>
      <c r="C92" s="67" t="s">
        <v>7</v>
      </c>
      <c r="D92" s="82"/>
    </row>
    <row r="93" spans="1:7" s="17" customFormat="1">
      <c r="A93" s="181" t="s">
        <v>4</v>
      </c>
      <c r="B93" s="187" t="s">
        <v>4</v>
      </c>
      <c r="C93" s="183" t="s">
        <v>4</v>
      </c>
      <c r="D93" s="82"/>
    </row>
    <row r="94" spans="1:7" s="31" customFormat="1" ht="12.75">
      <c r="A94" s="27"/>
      <c r="B94" s="28"/>
      <c r="C94" s="29"/>
      <c r="D94" s="30"/>
      <c r="G94" s="94"/>
    </row>
    <row r="95" spans="1:7" s="17" customFormat="1">
      <c r="A95" s="95"/>
      <c r="B95" s="188">
        <f>SUM(B93:B94)</f>
        <v>0</v>
      </c>
      <c r="C95" s="189"/>
      <c r="D95" s="190"/>
    </row>
    <row r="96" spans="1:7" s="102" customFormat="1" ht="15.75">
      <c r="A96" s="191" t="s">
        <v>27</v>
      </c>
      <c r="B96" s="37" t="s">
        <v>6</v>
      </c>
      <c r="C96" s="100"/>
      <c r="D96" s="101"/>
    </row>
    <row r="97" spans="1:6" ht="18.75">
      <c r="A97" s="1" t="s">
        <v>0</v>
      </c>
      <c r="B97" s="2"/>
      <c r="C97" s="3"/>
      <c r="D97" s="4"/>
    </row>
    <row r="98" spans="1:6" ht="20.100000000000001" customHeight="1">
      <c r="A98" s="192" t="s">
        <v>50</v>
      </c>
      <c r="B98" s="164" t="s">
        <v>2</v>
      </c>
      <c r="C98" s="165"/>
      <c r="D98" s="9"/>
    </row>
    <row r="99" spans="1:6" ht="18.75" customHeight="1">
      <c r="A99" s="139" t="s">
        <v>51</v>
      </c>
      <c r="B99" s="140"/>
      <c r="C99" s="141"/>
      <c r="D99" s="142"/>
      <c r="E99" s="142"/>
      <c r="F99" s="142"/>
    </row>
    <row r="100" spans="1:6" s="17" customFormat="1">
      <c r="A100" s="143" t="s">
        <v>5</v>
      </c>
      <c r="B100" s="14" t="s">
        <v>6</v>
      </c>
      <c r="C100" s="15" t="s">
        <v>7</v>
      </c>
      <c r="D100" s="68"/>
    </row>
    <row r="101" spans="1:6" s="17" customFormat="1">
      <c r="A101" s="193" t="s">
        <v>4</v>
      </c>
      <c r="B101" s="194">
        <v>0</v>
      </c>
      <c r="C101" s="195"/>
      <c r="D101" s="68"/>
    </row>
    <row r="102" spans="1:6" s="31" customFormat="1">
      <c r="A102" s="69"/>
      <c r="B102" s="196" t="s">
        <v>4</v>
      </c>
      <c r="C102" s="197"/>
      <c r="D102" s="30"/>
    </row>
    <row r="103" spans="1:6" s="17" customFormat="1">
      <c r="A103" s="198" t="s">
        <v>4</v>
      </c>
      <c r="B103" s="199">
        <f>SUM(B101:B102)</f>
        <v>0</v>
      </c>
      <c r="C103" s="74"/>
      <c r="D103" s="4"/>
    </row>
    <row r="104" spans="1:6" s="102" customFormat="1" ht="15.75">
      <c r="A104" s="103"/>
      <c r="B104" s="104"/>
      <c r="C104" s="105"/>
      <c r="D104" s="106"/>
    </row>
    <row r="105" spans="1:6" ht="18.75">
      <c r="A105" s="1" t="s">
        <v>0</v>
      </c>
      <c r="B105" s="2"/>
      <c r="C105" s="2"/>
      <c r="D105" s="3"/>
    </row>
    <row r="106" spans="1:6" ht="20.100000000000001" customHeight="1">
      <c r="A106" s="192" t="s">
        <v>45</v>
      </c>
      <c r="B106" s="200" t="s">
        <v>2</v>
      </c>
      <c r="C106" s="200"/>
      <c r="D106" s="201"/>
    </row>
    <row r="107" spans="1:6" s="17" customFormat="1" ht="15.95" customHeight="1">
      <c r="A107" s="202" t="s">
        <v>28</v>
      </c>
      <c r="B107" s="203"/>
      <c r="C107" s="203"/>
      <c r="D107" s="204"/>
    </row>
    <row r="108" spans="1:6" s="17" customFormat="1" ht="14.25" customHeight="1">
      <c r="A108" s="112" t="s">
        <v>29</v>
      </c>
      <c r="B108" s="205"/>
      <c r="C108" s="205"/>
      <c r="D108" s="206"/>
    </row>
    <row r="109" spans="1:6" s="17" customFormat="1" ht="15.95" customHeight="1">
      <c r="A109" s="202" t="s">
        <v>30</v>
      </c>
      <c r="B109" s="203"/>
      <c r="C109" s="203"/>
      <c r="D109" s="204"/>
    </row>
    <row r="110" spans="1:6" s="17" customFormat="1" ht="30">
      <c r="A110" s="118" t="s">
        <v>5</v>
      </c>
      <c r="B110" s="119" t="s">
        <v>31</v>
      </c>
      <c r="C110" s="119" t="s">
        <v>32</v>
      </c>
      <c r="D110" s="120" t="s">
        <v>33</v>
      </c>
    </row>
    <row r="111" spans="1:6">
      <c r="A111" s="121"/>
      <c r="B111" s="122"/>
      <c r="C111" s="122"/>
      <c r="D111" s="123"/>
    </row>
    <row r="112" spans="1:6">
      <c r="A112" s="124"/>
      <c r="B112" s="125"/>
      <c r="C112" s="125"/>
      <c r="D112" s="207">
        <v>0</v>
      </c>
    </row>
    <row r="113" spans="1:18" s="102" customFormat="1" ht="15.75">
      <c r="A113" s="202" t="s">
        <v>34</v>
      </c>
      <c r="B113" s="203"/>
      <c r="C113" s="203"/>
      <c r="D113" s="204"/>
    </row>
    <row r="114" spans="1:18" s="17" customFormat="1" ht="30">
      <c r="A114" s="127" t="s">
        <v>5</v>
      </c>
      <c r="B114" s="119" t="s">
        <v>31</v>
      </c>
      <c r="C114" s="119" t="s">
        <v>35</v>
      </c>
      <c r="D114" s="120" t="s">
        <v>36</v>
      </c>
    </row>
    <row r="115" spans="1:18" s="17" customFormat="1">
      <c r="A115" s="128"/>
      <c r="B115" s="129"/>
      <c r="C115" s="129"/>
      <c r="D115" s="130"/>
    </row>
    <row r="116" spans="1:18">
      <c r="A116" s="131" t="s">
        <v>4</v>
      </c>
      <c r="B116" s="132" t="s">
        <v>4</v>
      </c>
      <c r="C116" s="132" t="s">
        <v>4</v>
      </c>
      <c r="D116" s="208">
        <v>0</v>
      </c>
    </row>
    <row r="117" spans="1:18" s="17" customFormat="1" ht="15.75">
      <c r="A117" s="209"/>
      <c r="B117" s="210">
        <f>B71+B80+B87+B95+B103</f>
        <v>1786.5900000000001</v>
      </c>
      <c r="C117" s="156" t="s">
        <v>52</v>
      </c>
      <c r="D117" s="157"/>
    </row>
    <row r="118" spans="1:18" s="17" customFormat="1" ht="15.75">
      <c r="A118" s="209"/>
      <c r="B118" s="210"/>
      <c r="C118" s="156"/>
      <c r="D118" s="157"/>
    </row>
    <row r="119" spans="1:18" s="61" customFormat="1">
      <c r="A119" s="158"/>
      <c r="B119" s="158"/>
      <c r="C119" s="159"/>
      <c r="D119" s="160"/>
      <c r="K119" s="161"/>
      <c r="N119" s="162"/>
      <c r="O119" s="22"/>
      <c r="R119" s="22"/>
    </row>
  </sheetData>
  <mergeCells count="32">
    <mergeCell ref="A109:D109"/>
    <mergeCell ref="A113:D113"/>
    <mergeCell ref="A97:C97"/>
    <mergeCell ref="B98:C98"/>
    <mergeCell ref="A105:D105"/>
    <mergeCell ref="B106:D106"/>
    <mergeCell ref="A107:D107"/>
    <mergeCell ref="A108:D108"/>
    <mergeCell ref="A73:C73"/>
    <mergeCell ref="B74:C74"/>
    <mergeCell ref="A82:C82"/>
    <mergeCell ref="B83:C83"/>
    <mergeCell ref="A89:C89"/>
    <mergeCell ref="B90:C90"/>
    <mergeCell ref="A43:D43"/>
    <mergeCell ref="A47:D47"/>
    <mergeCell ref="A53:C53"/>
    <mergeCell ref="B54:C54"/>
    <mergeCell ref="A62:C62"/>
    <mergeCell ref="B63:C63"/>
    <mergeCell ref="A29:C29"/>
    <mergeCell ref="B30:C30"/>
    <mergeCell ref="A39:D39"/>
    <mergeCell ref="B40:D40"/>
    <mergeCell ref="A41:D41"/>
    <mergeCell ref="A42:D42"/>
    <mergeCell ref="A1:C1"/>
    <mergeCell ref="B2:C2"/>
    <mergeCell ref="A12:C12"/>
    <mergeCell ref="B13:C13"/>
    <mergeCell ref="A21:C2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the Auditor-General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Hynd</dc:creator>
  <cp:lastModifiedBy>Fiona Hynd</cp:lastModifiedBy>
  <dcterms:created xsi:type="dcterms:W3CDTF">2020-08-18T18:50:03Z</dcterms:created>
  <dcterms:modified xsi:type="dcterms:W3CDTF">2020-08-18T18:52:21Z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